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250" windowHeight="9990"/>
  </bookViews>
  <sheets>
    <sheet name="Hárok1" sheetId="1" r:id="rId1"/>
    <sheet name="Hárok2" sheetId="2" r:id="rId2"/>
    <sheet name="Hárok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18" i="1"/>
  <c r="J23" s="1"/>
  <c r="J8"/>
  <c r="J11" s="1"/>
  <c r="F21"/>
  <c r="F18"/>
  <c r="E21"/>
  <c r="E18"/>
  <c r="F8"/>
  <c r="E8"/>
  <c r="E11" s="1"/>
  <c r="L21"/>
  <c r="K21"/>
  <c r="L18"/>
  <c r="K18"/>
  <c r="I18"/>
  <c r="I21"/>
  <c r="L8"/>
  <c r="L11" s="1"/>
  <c r="K8"/>
  <c r="K11" s="1"/>
  <c r="I8"/>
  <c r="I11" s="1"/>
  <c r="J25" l="1"/>
  <c r="F23"/>
  <c r="E23"/>
  <c r="E25"/>
  <c r="K23"/>
  <c r="K25" s="1"/>
  <c r="I23"/>
  <c r="I25" s="1"/>
  <c r="L23"/>
  <c r="L25" s="1"/>
  <c r="G23"/>
  <c r="C23"/>
  <c r="H21"/>
  <c r="G21"/>
  <c r="C21"/>
  <c r="D20"/>
  <c r="D19"/>
  <c r="D21" s="1"/>
  <c r="H18"/>
  <c r="G18"/>
  <c r="C18"/>
  <c r="D17"/>
  <c r="D16"/>
  <c r="D10"/>
  <c r="D9"/>
  <c r="H8"/>
  <c r="H11" s="1"/>
  <c r="G8"/>
  <c r="G11" s="1"/>
  <c r="G25" s="1"/>
  <c r="F11"/>
  <c r="C8"/>
  <c r="C11" s="1"/>
  <c r="C25" s="1"/>
  <c r="D7"/>
  <c r="D6"/>
  <c r="H23" l="1"/>
  <c r="H25" s="1"/>
  <c r="F25"/>
  <c r="D18"/>
  <c r="D23" s="1"/>
  <c r="D8"/>
  <c r="D11" s="1"/>
  <c r="D25" s="1"/>
</calcChain>
</file>

<file path=xl/sharedStrings.xml><?xml version="1.0" encoding="utf-8"?>
<sst xmlns="http://schemas.openxmlformats.org/spreadsheetml/2006/main" count="45" uniqueCount="30">
  <si>
    <t>OBEC  HORNÁ   VES</t>
  </si>
  <si>
    <t>PRÍJMOVÝ   ROZPOČET</t>
  </si>
  <si>
    <t>plnenie</t>
  </si>
  <si>
    <t>upravený</t>
  </si>
  <si>
    <t>schválený</t>
  </si>
  <si>
    <t>predpoklad</t>
  </si>
  <si>
    <t>návrh</t>
  </si>
  <si>
    <t>k 30.9.2017</t>
  </si>
  <si>
    <t>Bežné príjmy - OBEC</t>
  </si>
  <si>
    <t>Bežné príjmy - ŠKOLA</t>
  </si>
  <si>
    <t>Bežný rozpočet príjmy</t>
  </si>
  <si>
    <t>Kapitálové príjmy - OBEC</t>
  </si>
  <si>
    <t>Finančné operácie</t>
  </si>
  <si>
    <t>SPOLU</t>
  </si>
  <si>
    <t>VÝDAVKOVÝ  ROZPOČET</t>
  </si>
  <si>
    <t>čerpanie</t>
  </si>
  <si>
    <t>Bežné výdavky - OBEC</t>
  </si>
  <si>
    <t>Bežné výdavky - ŠKOLA</t>
  </si>
  <si>
    <t>Bežný rozpočet výdavky</t>
  </si>
  <si>
    <t>Kapitálové výdavky - OBEC</t>
  </si>
  <si>
    <t>Kapitálové výdavky - ŠKOLA</t>
  </si>
  <si>
    <t>Kapitálový rozpočet výdavky</t>
  </si>
  <si>
    <t>prebytok/schodok</t>
  </si>
  <si>
    <t>schodok</t>
  </si>
  <si>
    <t xml:space="preserve">Horná Ves, </t>
  </si>
  <si>
    <t>návrh
 2026</t>
  </si>
  <si>
    <t>návrh rozpočtu na roky 2025- 2027</t>
  </si>
  <si>
    <t>k 31.12.2024</t>
  </si>
  <si>
    <t>návrh
 2027</t>
  </si>
  <si>
    <t>návrh 
2027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</si>
</sst>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24"/>
      <name val="Arial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7" xfId="0" applyFont="1" applyFill="1" applyBorder="1"/>
    <xf numFmtId="4" fontId="5" fillId="0" borderId="8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4" fontId="4" fillId="0" borderId="7" xfId="0" applyNumberFormat="1" applyFont="1" applyFill="1" applyBorder="1"/>
    <xf numFmtId="4" fontId="4" fillId="0" borderId="9" xfId="0" applyNumberFormat="1" applyFont="1" applyFill="1" applyBorder="1"/>
    <xf numFmtId="0" fontId="4" fillId="0" borderId="10" xfId="0" applyFont="1" applyFill="1" applyBorder="1"/>
    <xf numFmtId="4" fontId="5" fillId="0" borderId="11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10" xfId="0" applyNumberFormat="1" applyFont="1" applyFill="1" applyBorder="1"/>
    <xf numFmtId="4" fontId="4" fillId="0" borderId="12" xfId="0" applyNumberFormat="1" applyFont="1" applyFill="1" applyBorder="1"/>
    <xf numFmtId="0" fontId="3" fillId="4" borderId="10" xfId="0" applyFont="1" applyFill="1" applyBorder="1"/>
    <xf numFmtId="4" fontId="3" fillId="4" borderId="11" xfId="0" applyNumberFormat="1" applyFont="1" applyFill="1" applyBorder="1" applyAlignment="1">
      <alignment horizontal="right"/>
    </xf>
    <xf numFmtId="4" fontId="3" fillId="4" borderId="10" xfId="0" applyNumberFormat="1" applyFont="1" applyFill="1" applyBorder="1" applyAlignment="1">
      <alignment horizontal="right"/>
    </xf>
    <xf numFmtId="0" fontId="4" fillId="2" borderId="10" xfId="0" applyFont="1" applyFill="1" applyBorder="1"/>
    <xf numFmtId="4" fontId="3" fillId="2" borderId="11" xfId="0" applyNumberFormat="1" applyFont="1" applyFill="1" applyBorder="1" applyAlignment="1">
      <alignment horizontal="right"/>
    </xf>
    <xf numFmtId="4" fontId="3" fillId="2" borderId="10" xfId="0" applyNumberFormat="1" applyFont="1" applyFill="1" applyBorder="1" applyAlignment="1">
      <alignment horizontal="right"/>
    </xf>
    <xf numFmtId="0" fontId="4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3" fontId="4" fillId="0" borderId="7" xfId="0" applyNumberFormat="1" applyFont="1" applyFill="1" applyBorder="1"/>
    <xf numFmtId="4" fontId="4" fillId="0" borderId="11" xfId="0" applyNumberFormat="1" applyFont="1" applyFill="1" applyBorder="1" applyAlignment="1">
      <alignment horizontal="right"/>
    </xf>
    <xf numFmtId="3" fontId="4" fillId="0" borderId="10" xfId="0" applyNumberFormat="1" applyFont="1" applyFill="1" applyBorder="1"/>
    <xf numFmtId="2" fontId="4" fillId="0" borderId="10" xfId="0" applyNumberFormat="1" applyFont="1" applyFill="1" applyBorder="1"/>
    <xf numFmtId="4" fontId="4" fillId="0" borderId="11" xfId="0" applyNumberFormat="1" applyFont="1" applyFill="1" applyBorder="1"/>
    <xf numFmtId="4" fontId="3" fillId="4" borderId="11" xfId="0" applyNumberFormat="1" applyFont="1" applyFill="1" applyBorder="1"/>
    <xf numFmtId="2" fontId="3" fillId="4" borderId="11" xfId="0" applyNumberFormat="1" applyFont="1" applyFill="1" applyBorder="1"/>
    <xf numFmtId="4" fontId="3" fillId="2" borderId="11" xfId="0" applyNumberFormat="1" applyFont="1" applyFill="1" applyBorder="1"/>
    <xf numFmtId="4" fontId="4" fillId="0" borderId="0" xfId="0" applyNumberFormat="1" applyFont="1" applyFill="1"/>
    <xf numFmtId="4" fontId="4" fillId="0" borderId="15" xfId="0" applyNumberFormat="1" applyFont="1" applyFill="1" applyBorder="1"/>
    <xf numFmtId="3" fontId="4" fillId="0" borderId="0" xfId="0" applyNumberFormat="1" applyFont="1" applyFill="1"/>
    <xf numFmtId="4" fontId="3" fillId="3" borderId="10" xfId="0" applyNumberFormat="1" applyFont="1" applyFill="1" applyBorder="1"/>
    <xf numFmtId="4" fontId="6" fillId="0" borderId="10" xfId="0" applyNumberFormat="1" applyFont="1" applyBorder="1"/>
    <xf numFmtId="4" fontId="6" fillId="0" borderId="7" xfId="0" applyNumberFormat="1" applyFont="1" applyBorder="1"/>
    <xf numFmtId="4" fontId="4" fillId="5" borderId="5" xfId="0" applyNumberFormat="1" applyFont="1" applyFill="1" applyBorder="1"/>
    <xf numFmtId="4" fontId="6" fillId="0" borderId="0" xfId="0" applyNumberFormat="1" applyFont="1"/>
    <xf numFmtId="14" fontId="4" fillId="0" borderId="0" xfId="0" applyNumberFormat="1" applyFont="1" applyFill="1" applyBorder="1"/>
    <xf numFmtId="4" fontId="7" fillId="0" borderId="10" xfId="0" applyNumberFormat="1" applyFont="1" applyBorder="1"/>
    <xf numFmtId="4" fontId="7" fillId="0" borderId="0" xfId="0" applyNumberFormat="1" applyFont="1"/>
    <xf numFmtId="0" fontId="7" fillId="0" borderId="10" xfId="0" applyFont="1" applyFill="1" applyBorder="1"/>
    <xf numFmtId="0" fontId="7" fillId="0" borderId="10" xfId="0" applyFont="1" applyBorder="1"/>
    <xf numFmtId="0" fontId="3" fillId="2" borderId="1" xfId="0" applyFont="1" applyFill="1" applyBorder="1" applyAlignment="1"/>
    <xf numFmtId="0" fontId="3" fillId="2" borderId="4" xfId="0" applyFont="1" applyFill="1" applyBorder="1" applyAlignment="1"/>
    <xf numFmtId="0" fontId="3" fillId="2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ct\Documents\2018\Rozpo&#269;et%202019\N&#225;vrh_rozpo&#269;tu_2019-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ávrh rozpočtu hlavný"/>
      <sheetName val="návrh rozpočtu"/>
      <sheetName val="návrh daní"/>
      <sheetName val="organizácie 2016"/>
      <sheetName val="bežné výdavky"/>
      <sheetName val="Návrh školy"/>
      <sheetName val="pomoc.tabulky dotácie"/>
      <sheetName val="položky"/>
      <sheetName val="Hárok1"/>
      <sheetName val="Dotácie z ÚP"/>
      <sheetName val="Hárok2"/>
      <sheetName val="Hárok3"/>
      <sheetName val="Hárok4"/>
    </sheetNames>
    <sheetDataSet>
      <sheetData sheetId="0"/>
      <sheetData sheetId="1">
        <row r="8">
          <cell r="B8">
            <v>632020.6399999999</v>
          </cell>
        </row>
        <row r="17">
          <cell r="B17">
            <v>15793.71</v>
          </cell>
        </row>
        <row r="22">
          <cell r="B22">
            <v>6450</v>
          </cell>
        </row>
        <row r="33">
          <cell r="B33">
            <v>37442.94</v>
          </cell>
        </row>
        <row r="103">
          <cell r="B103">
            <v>269011.8</v>
          </cell>
        </row>
        <row r="111">
          <cell r="B111">
            <v>371036.01</v>
          </cell>
        </row>
        <row r="116">
          <cell r="B116">
            <v>25229.5</v>
          </cell>
        </row>
        <row r="117">
          <cell r="B1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topLeftCell="A4" workbookViewId="0">
      <selection activeCell="N19" sqref="N19"/>
    </sheetView>
  </sheetViews>
  <sheetFormatPr defaultRowHeight="15"/>
  <cols>
    <col min="2" max="2" width="22.140625" customWidth="1"/>
    <col min="3" max="4" width="0.140625" customWidth="1"/>
    <col min="5" max="5" width="9.85546875" customWidth="1"/>
    <col min="6" max="6" width="10.140625" customWidth="1"/>
    <col min="7" max="7" width="0.140625" customWidth="1"/>
    <col min="8" max="8" width="10.7109375" customWidth="1"/>
    <col min="9" max="9" width="10.42578125" customWidth="1"/>
    <col min="10" max="10" width="10.5703125" customWidth="1"/>
    <col min="11" max="11" width="10" customWidth="1"/>
    <col min="12" max="12" width="10.7109375" customWidth="1"/>
  </cols>
  <sheetData>
    <row r="1" spans="1:12" ht="30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9"/>
      <c r="K1" s="59"/>
      <c r="L1" s="59"/>
    </row>
    <row r="2" spans="1:12" ht="30">
      <c r="A2" s="57" t="s">
        <v>26</v>
      </c>
      <c r="B2" s="58"/>
      <c r="C2" s="58"/>
      <c r="D2" s="58"/>
      <c r="E2" s="58"/>
      <c r="F2" s="58"/>
      <c r="G2" s="58"/>
      <c r="H2" s="58"/>
      <c r="I2" s="58"/>
      <c r="J2" s="59"/>
      <c r="K2" s="59"/>
      <c r="L2" s="59"/>
    </row>
    <row r="3" spans="1:12" ht="15.75" thickBot="1">
      <c r="A3" s="1"/>
      <c r="B3" s="1"/>
      <c r="C3" s="1"/>
      <c r="D3" s="1"/>
      <c r="E3" s="1"/>
      <c r="F3" s="1"/>
      <c r="G3" s="2"/>
      <c r="H3" s="1"/>
      <c r="I3" s="1"/>
    </row>
    <row r="4" spans="1:12">
      <c r="A4" s="1"/>
      <c r="B4" s="51" t="s">
        <v>1</v>
      </c>
      <c r="C4" s="3" t="s">
        <v>2</v>
      </c>
      <c r="D4" s="4" t="s">
        <v>2</v>
      </c>
      <c r="E4" s="4" t="s">
        <v>2</v>
      </c>
      <c r="F4" s="4" t="s">
        <v>2</v>
      </c>
      <c r="G4" s="4" t="s">
        <v>3</v>
      </c>
      <c r="H4" s="4" t="s">
        <v>4</v>
      </c>
      <c r="I4" s="4" t="s">
        <v>5</v>
      </c>
      <c r="J4" s="5" t="s">
        <v>6</v>
      </c>
      <c r="K4" s="53" t="s">
        <v>25</v>
      </c>
      <c r="L4" s="53" t="s">
        <v>28</v>
      </c>
    </row>
    <row r="5" spans="1:12" ht="15.75" customHeight="1" thickBot="1">
      <c r="A5" s="1"/>
      <c r="B5" s="52"/>
      <c r="C5" s="6">
        <v>2013</v>
      </c>
      <c r="D5" s="7">
        <v>2016</v>
      </c>
      <c r="E5" s="7">
        <v>2022</v>
      </c>
      <c r="F5" s="7">
        <v>2023</v>
      </c>
      <c r="G5" s="7" t="s">
        <v>7</v>
      </c>
      <c r="H5" s="7">
        <v>2024</v>
      </c>
      <c r="I5" s="7" t="s">
        <v>27</v>
      </c>
      <c r="J5" s="8">
        <v>2025</v>
      </c>
      <c r="K5" s="54"/>
      <c r="L5" s="54"/>
    </row>
    <row r="6" spans="1:12">
      <c r="A6" s="1"/>
      <c r="B6" s="9" t="s">
        <v>8</v>
      </c>
      <c r="C6" s="10">
        <v>632912.85</v>
      </c>
      <c r="D6" s="11">
        <f>'[1]návrh rozpočtu'!B8</f>
        <v>632020.6399999999</v>
      </c>
      <c r="E6" s="11">
        <v>1541312.67</v>
      </c>
      <c r="F6" s="12">
        <v>1678226.17</v>
      </c>
      <c r="G6" s="12"/>
      <c r="H6" s="12">
        <v>1495033</v>
      </c>
      <c r="I6" s="12">
        <v>1590653</v>
      </c>
      <c r="J6" s="13">
        <v>1560953</v>
      </c>
      <c r="K6" s="13">
        <v>1600906</v>
      </c>
      <c r="L6" s="12">
        <v>1630411</v>
      </c>
    </row>
    <row r="7" spans="1:12">
      <c r="A7" s="1"/>
      <c r="B7" s="14" t="s">
        <v>9</v>
      </c>
      <c r="C7" s="15">
        <v>16646.09</v>
      </c>
      <c r="D7" s="16">
        <f>'[1]návrh rozpočtu'!B17</f>
        <v>15793.71</v>
      </c>
      <c r="E7" s="16">
        <v>82624.42</v>
      </c>
      <c r="F7" s="17">
        <v>84067.93</v>
      </c>
      <c r="G7" s="17"/>
      <c r="H7" s="17">
        <v>64176</v>
      </c>
      <c r="I7" s="17">
        <v>73797</v>
      </c>
      <c r="J7" s="18">
        <v>96980</v>
      </c>
      <c r="K7" s="18">
        <v>96980</v>
      </c>
      <c r="L7" s="18">
        <v>96980</v>
      </c>
    </row>
    <row r="8" spans="1:12">
      <c r="A8" s="1"/>
      <c r="B8" s="19" t="s">
        <v>10</v>
      </c>
      <c r="C8" s="20">
        <f t="shared" ref="C8:H8" si="0">C6+C7</f>
        <v>649558.93999999994</v>
      </c>
      <c r="D8" s="20">
        <f t="shared" si="0"/>
        <v>647814.34999999986</v>
      </c>
      <c r="E8" s="20">
        <f t="shared" ref="E8:F8" si="1">E6+E7</f>
        <v>1623937.0899999999</v>
      </c>
      <c r="F8" s="20">
        <f t="shared" si="1"/>
        <v>1762294.0999999999</v>
      </c>
      <c r="G8" s="20">
        <f t="shared" si="0"/>
        <v>0</v>
      </c>
      <c r="H8" s="20">
        <f t="shared" si="0"/>
        <v>1559209</v>
      </c>
      <c r="I8" s="20">
        <f>I6+I7</f>
        <v>1664450</v>
      </c>
      <c r="J8" s="20">
        <f>J6+J7</f>
        <v>1657933</v>
      </c>
      <c r="K8" s="20">
        <f>K6+K7</f>
        <v>1697886</v>
      </c>
      <c r="L8" s="21">
        <f>L6+L7</f>
        <v>1727391</v>
      </c>
    </row>
    <row r="9" spans="1:12">
      <c r="A9" s="1"/>
      <c r="B9" s="14" t="s">
        <v>11</v>
      </c>
      <c r="C9" s="15">
        <v>0</v>
      </c>
      <c r="D9" s="16">
        <f>'[1]návrh rozpočtu'!B22</f>
        <v>6450</v>
      </c>
      <c r="E9" s="16">
        <v>0</v>
      </c>
      <c r="F9" s="17">
        <v>20893.16</v>
      </c>
      <c r="G9" s="17"/>
      <c r="H9" s="17">
        <v>0</v>
      </c>
      <c r="I9" s="17">
        <v>6740</v>
      </c>
      <c r="J9" s="18"/>
      <c r="K9" s="18">
        <v>0</v>
      </c>
      <c r="L9" s="17">
        <v>0</v>
      </c>
    </row>
    <row r="10" spans="1:12">
      <c r="A10" s="1"/>
      <c r="B10" s="14" t="s">
        <v>12</v>
      </c>
      <c r="C10" s="15">
        <v>1610.41</v>
      </c>
      <c r="D10" s="16">
        <f>'[1]návrh rozpočtu'!B33</f>
        <v>37442.94</v>
      </c>
      <c r="E10" s="16">
        <v>89729.23</v>
      </c>
      <c r="F10" s="17">
        <v>64346.9</v>
      </c>
      <c r="G10" s="17"/>
      <c r="H10" s="17">
        <v>350000</v>
      </c>
      <c r="I10" s="17">
        <v>105000</v>
      </c>
      <c r="J10" s="18">
        <v>330000</v>
      </c>
      <c r="K10" s="18">
        <v>0</v>
      </c>
      <c r="L10" s="17">
        <v>0</v>
      </c>
    </row>
    <row r="11" spans="1:12">
      <c r="A11" s="1"/>
      <c r="B11" s="22" t="s">
        <v>13</v>
      </c>
      <c r="C11" s="23">
        <f t="shared" ref="C11:H11" si="2">C8+C9+C10</f>
        <v>651169.35</v>
      </c>
      <c r="D11" s="23">
        <f t="shared" si="2"/>
        <v>691707.2899999998</v>
      </c>
      <c r="E11" s="23">
        <f t="shared" ref="E11" si="3">E8+E9+E10</f>
        <v>1713666.3199999998</v>
      </c>
      <c r="F11" s="23">
        <f t="shared" si="2"/>
        <v>1847534.1599999997</v>
      </c>
      <c r="G11" s="23">
        <f t="shared" si="2"/>
        <v>0</v>
      </c>
      <c r="H11" s="23">
        <f t="shared" si="2"/>
        <v>1909209</v>
      </c>
      <c r="I11" s="23">
        <f>I8+I9+I10</f>
        <v>1776190</v>
      </c>
      <c r="J11" s="23">
        <f>J8+J9+J10</f>
        <v>1987933</v>
      </c>
      <c r="K11" s="23">
        <f>K8+K9+K10</f>
        <v>1697886</v>
      </c>
      <c r="L11" s="24">
        <f>L8+L9+L10</f>
        <v>1727391</v>
      </c>
    </row>
    <row r="12" spans="1:12">
      <c r="A12" s="1"/>
      <c r="B12" s="25"/>
      <c r="C12" s="26"/>
      <c r="D12" s="27"/>
      <c r="E12" s="27"/>
      <c r="F12" s="27"/>
      <c r="G12" s="27"/>
      <c r="H12" s="27"/>
      <c r="I12" s="27"/>
      <c r="J12" s="27"/>
    </row>
    <row r="13" spans="1:12" ht="15.75" thickBot="1">
      <c r="A13" s="1"/>
      <c r="B13" s="28"/>
      <c r="C13" s="28"/>
      <c r="D13" s="28"/>
      <c r="E13" s="28"/>
      <c r="F13" s="28"/>
      <c r="G13" s="29"/>
      <c r="H13" s="29"/>
      <c r="I13" s="29"/>
      <c r="J13" s="29"/>
    </row>
    <row r="14" spans="1:12">
      <c r="A14" s="1"/>
      <c r="B14" s="51" t="s">
        <v>14</v>
      </c>
      <c r="C14" s="4" t="s">
        <v>15</v>
      </c>
      <c r="D14" s="4" t="s">
        <v>2</v>
      </c>
      <c r="E14" s="4" t="s">
        <v>2</v>
      </c>
      <c r="F14" s="4" t="s">
        <v>2</v>
      </c>
      <c r="G14" s="4" t="s">
        <v>3</v>
      </c>
      <c r="H14" s="4" t="s">
        <v>4</v>
      </c>
      <c r="I14" s="4" t="s">
        <v>5</v>
      </c>
      <c r="J14" s="5" t="s">
        <v>6</v>
      </c>
      <c r="K14" s="53" t="s">
        <v>25</v>
      </c>
      <c r="L14" s="55" t="s">
        <v>29</v>
      </c>
    </row>
    <row r="15" spans="1:12" ht="15.75" thickBot="1">
      <c r="A15" s="1"/>
      <c r="B15" s="52"/>
      <c r="C15" s="7">
        <v>2013</v>
      </c>
      <c r="D15" s="7">
        <v>2014</v>
      </c>
      <c r="E15" s="7">
        <v>2022</v>
      </c>
      <c r="F15" s="7">
        <v>2023</v>
      </c>
      <c r="G15" s="7" t="s">
        <v>7</v>
      </c>
      <c r="H15" s="7">
        <v>2024</v>
      </c>
      <c r="I15" s="7" t="s">
        <v>27</v>
      </c>
      <c r="J15" s="8">
        <v>2025</v>
      </c>
      <c r="K15" s="54"/>
      <c r="L15" s="56"/>
    </row>
    <row r="16" spans="1:12">
      <c r="A16" s="1"/>
      <c r="B16" s="9" t="s">
        <v>16</v>
      </c>
      <c r="C16" s="10">
        <v>233474.95</v>
      </c>
      <c r="D16" s="11">
        <f>'[1]návrh rozpočtu'!B103</f>
        <v>269011.8</v>
      </c>
      <c r="E16" s="11">
        <v>563171.36</v>
      </c>
      <c r="F16" s="12">
        <v>478263.13</v>
      </c>
      <c r="G16" s="30"/>
      <c r="H16" s="12">
        <v>419450</v>
      </c>
      <c r="I16" s="12">
        <v>432069.74</v>
      </c>
      <c r="J16" s="13">
        <v>428401</v>
      </c>
      <c r="K16" s="43">
        <v>439380</v>
      </c>
      <c r="L16" s="43">
        <v>452330</v>
      </c>
    </row>
    <row r="17" spans="1:12" ht="15.75" thickBot="1">
      <c r="A17" s="1"/>
      <c r="B17" s="14" t="s">
        <v>17</v>
      </c>
      <c r="C17" s="31">
        <v>370649.62</v>
      </c>
      <c r="D17" s="16">
        <f>'[1]návrh rozpočtu'!B111</f>
        <v>371036.01</v>
      </c>
      <c r="E17" s="16">
        <v>982184.55</v>
      </c>
      <c r="F17" s="17">
        <v>1250324.05</v>
      </c>
      <c r="G17" s="32"/>
      <c r="H17" s="17">
        <v>1139715</v>
      </c>
      <c r="I17" s="44">
        <v>1249635</v>
      </c>
      <c r="J17" s="18">
        <v>1229525</v>
      </c>
      <c r="K17" s="18">
        <v>1239980</v>
      </c>
      <c r="L17" s="18">
        <v>1249980</v>
      </c>
    </row>
    <row r="18" spans="1:12">
      <c r="A18" s="1"/>
      <c r="B18" s="19" t="s">
        <v>18</v>
      </c>
      <c r="C18" s="20">
        <f t="shared" ref="C18:H18" si="4">SUM(C16:C17)</f>
        <v>604124.57000000007</v>
      </c>
      <c r="D18" s="20">
        <f t="shared" si="4"/>
        <v>640047.81000000006</v>
      </c>
      <c r="E18" s="20">
        <f t="shared" ref="E18:F18" si="5">SUM(E16:E17)</f>
        <v>1545355.9100000001</v>
      </c>
      <c r="F18" s="20">
        <f t="shared" si="5"/>
        <v>1728587.1800000002</v>
      </c>
      <c r="G18" s="20">
        <f t="shared" si="4"/>
        <v>0</v>
      </c>
      <c r="H18" s="20">
        <f t="shared" si="4"/>
        <v>1559165</v>
      </c>
      <c r="I18" s="20">
        <f>I16+I17</f>
        <v>1681704.74</v>
      </c>
      <c r="J18" s="20">
        <f>J16+J17</f>
        <v>1657926</v>
      </c>
      <c r="K18" s="20">
        <f>K16+K17</f>
        <v>1679360</v>
      </c>
      <c r="L18" s="41">
        <f>L16+L17</f>
        <v>1702310</v>
      </c>
    </row>
    <row r="19" spans="1:12" ht="16.5">
      <c r="A19" s="1"/>
      <c r="B19" s="14" t="s">
        <v>19</v>
      </c>
      <c r="C19" s="15">
        <v>14738.39</v>
      </c>
      <c r="D19" s="16">
        <f>'[1]návrh rozpočtu'!B116</f>
        <v>25229.5</v>
      </c>
      <c r="E19" s="16">
        <v>63622.49</v>
      </c>
      <c r="F19" s="33">
        <v>52458</v>
      </c>
      <c r="G19" s="32"/>
      <c r="H19" s="33">
        <v>350000</v>
      </c>
      <c r="I19" s="17">
        <v>94400</v>
      </c>
      <c r="J19" s="18">
        <v>330000</v>
      </c>
      <c r="K19" s="47">
        <v>18500</v>
      </c>
      <c r="L19" s="42">
        <v>25000</v>
      </c>
    </row>
    <row r="20" spans="1:12" ht="16.5">
      <c r="A20" s="1"/>
      <c r="B20" s="14" t="s">
        <v>20</v>
      </c>
      <c r="C20" s="34">
        <v>0</v>
      </c>
      <c r="D20" s="16">
        <f>'[1]návrh rozpočtu'!B117</f>
        <v>0</v>
      </c>
      <c r="E20" s="16">
        <v>0</v>
      </c>
      <c r="F20" s="33">
        <v>0</v>
      </c>
      <c r="G20" s="32"/>
      <c r="H20" s="33">
        <v>0</v>
      </c>
      <c r="I20" s="17">
        <v>0</v>
      </c>
      <c r="J20" s="18"/>
      <c r="K20" s="47">
        <v>0</v>
      </c>
      <c r="L20" s="42">
        <v>0</v>
      </c>
    </row>
    <row r="21" spans="1:12">
      <c r="A21" s="1"/>
      <c r="B21" s="19" t="s">
        <v>21</v>
      </c>
      <c r="C21" s="35">
        <f t="shared" ref="C21:H21" si="6">SUM(C19:C20)</f>
        <v>14738.39</v>
      </c>
      <c r="D21" s="35">
        <f t="shared" si="6"/>
        <v>25229.5</v>
      </c>
      <c r="E21" s="35">
        <f t="shared" ref="E21:F21" si="7">SUM(E19:E20)</f>
        <v>63622.49</v>
      </c>
      <c r="F21" s="36">
        <f t="shared" si="7"/>
        <v>52458</v>
      </c>
      <c r="G21" s="35">
        <f t="shared" si="6"/>
        <v>0</v>
      </c>
      <c r="H21" s="36">
        <f t="shared" si="6"/>
        <v>350000</v>
      </c>
      <c r="I21" s="35">
        <f>I19+I20</f>
        <v>94400</v>
      </c>
      <c r="J21" s="35">
        <v>330000</v>
      </c>
      <c r="K21" s="35">
        <f>K19+K20</f>
        <v>18500</v>
      </c>
      <c r="L21" s="41">
        <f>L19+L20</f>
        <v>25000</v>
      </c>
    </row>
    <row r="22" spans="1:12" ht="16.5">
      <c r="A22" s="1"/>
      <c r="B22" s="14" t="s">
        <v>12</v>
      </c>
      <c r="C22" s="34">
        <v>0</v>
      </c>
      <c r="D22" s="16">
        <v>0</v>
      </c>
      <c r="E22" s="16">
        <v>0</v>
      </c>
      <c r="F22" s="33">
        <v>0</v>
      </c>
      <c r="G22" s="32"/>
      <c r="H22" s="33">
        <v>0</v>
      </c>
      <c r="I22" s="17">
        <v>0</v>
      </c>
      <c r="J22" s="18"/>
      <c r="K22" s="47">
        <v>0</v>
      </c>
      <c r="L22" s="42">
        <v>0</v>
      </c>
    </row>
    <row r="23" spans="1:12">
      <c r="A23" s="1"/>
      <c r="B23" s="22" t="s">
        <v>13</v>
      </c>
      <c r="C23" s="37">
        <f t="shared" ref="C23:G23" si="8">C18+C21</f>
        <v>618862.96000000008</v>
      </c>
      <c r="D23" s="37">
        <f t="shared" si="8"/>
        <v>665277.31000000006</v>
      </c>
      <c r="E23" s="37">
        <f t="shared" ref="E23" si="9">E18+E21</f>
        <v>1608978.4000000001</v>
      </c>
      <c r="F23" s="37">
        <f>F18+F21+F22</f>
        <v>1781045.1800000002</v>
      </c>
      <c r="G23" s="37">
        <f t="shared" si="8"/>
        <v>0</v>
      </c>
      <c r="H23" s="37">
        <f>H18+H21+H22</f>
        <v>1909165</v>
      </c>
      <c r="I23" s="37">
        <f>I18+I21+I22</f>
        <v>1776104.74</v>
      </c>
      <c r="J23" s="37">
        <f>J18+J21</f>
        <v>1987926</v>
      </c>
      <c r="K23" s="37">
        <f>K18+K21+K22</f>
        <v>1697860</v>
      </c>
      <c r="L23" s="41">
        <f>L18+L21+L22</f>
        <v>1727310</v>
      </c>
    </row>
    <row r="24" spans="1:12" ht="16.5">
      <c r="A24" s="1"/>
      <c r="B24" s="28"/>
      <c r="C24" s="38"/>
      <c r="D24" s="38"/>
      <c r="E24" s="39"/>
      <c r="F24" s="39"/>
      <c r="G24" s="40"/>
      <c r="H24" s="40"/>
      <c r="I24" s="38"/>
      <c r="J24" s="38"/>
      <c r="K24" s="48"/>
      <c r="L24" s="45"/>
    </row>
    <row r="25" spans="1:12">
      <c r="A25" s="1"/>
      <c r="B25" s="14" t="s">
        <v>22</v>
      </c>
      <c r="C25" s="17">
        <f>C11-C23</f>
        <v>32306.389999999898</v>
      </c>
      <c r="D25" s="17">
        <f t="shared" ref="D25:K25" si="10">D11-D23</f>
        <v>26429.979999999749</v>
      </c>
      <c r="E25" s="17">
        <f>E11-E23</f>
        <v>104687.91999999969</v>
      </c>
      <c r="F25" s="17">
        <f t="shared" si="10"/>
        <v>66488.979999999516</v>
      </c>
      <c r="G25" s="17">
        <f t="shared" si="10"/>
        <v>0</v>
      </c>
      <c r="H25" s="17">
        <f t="shared" si="10"/>
        <v>44</v>
      </c>
      <c r="I25" s="17">
        <f t="shared" si="10"/>
        <v>85.260000000009313</v>
      </c>
      <c r="J25" s="17">
        <f>J11-J23</f>
        <v>7</v>
      </c>
      <c r="K25" s="17">
        <f t="shared" si="10"/>
        <v>26</v>
      </c>
      <c r="L25" s="42">
        <f>L11-L23</f>
        <v>81</v>
      </c>
    </row>
    <row r="26" spans="1:12" ht="16.5">
      <c r="A26" s="1"/>
      <c r="B26" s="14" t="s">
        <v>23</v>
      </c>
      <c r="C26" s="17"/>
      <c r="D26" s="17"/>
      <c r="E26" s="49"/>
      <c r="F26" s="49"/>
      <c r="G26" s="32"/>
      <c r="H26" s="32"/>
      <c r="I26" s="32"/>
      <c r="J26" s="32"/>
      <c r="K26" s="50"/>
      <c r="L26" s="50"/>
    </row>
    <row r="27" spans="1:12">
      <c r="A27" s="1"/>
      <c r="B27" s="1"/>
      <c r="C27" s="1"/>
      <c r="D27" s="1"/>
      <c r="E27" s="1"/>
      <c r="F27" s="1"/>
      <c r="G27" s="1"/>
      <c r="H27" s="1"/>
      <c r="I27" s="1"/>
    </row>
    <row r="28" spans="1:12">
      <c r="A28" s="1"/>
      <c r="B28" s="25" t="s">
        <v>24</v>
      </c>
      <c r="C28" s="1"/>
      <c r="D28" s="1"/>
      <c r="E28" s="1"/>
      <c r="F28" s="1"/>
      <c r="G28" s="1"/>
      <c r="H28" s="1"/>
      <c r="I28" s="1"/>
    </row>
    <row r="29" spans="1:12">
      <c r="A29" s="1"/>
      <c r="B29" s="46">
        <v>45622</v>
      </c>
      <c r="C29" s="1"/>
      <c r="D29" s="1"/>
      <c r="E29" s="1"/>
      <c r="F29" s="1"/>
      <c r="G29" s="1"/>
      <c r="H29" s="1"/>
      <c r="I29" s="1"/>
    </row>
  </sheetData>
  <mergeCells count="8">
    <mergeCell ref="B14:B15"/>
    <mergeCell ref="K14:K15"/>
    <mergeCell ref="L14:L15"/>
    <mergeCell ref="A1:L1"/>
    <mergeCell ref="A2:L2"/>
    <mergeCell ref="K4:K5"/>
    <mergeCell ref="B4:B5"/>
    <mergeCell ref="L4:L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Uct</dc:creator>
  <cp:lastModifiedBy>Uct</cp:lastModifiedBy>
  <cp:lastPrinted>2024-11-26T09:42:23Z</cp:lastPrinted>
  <dcterms:created xsi:type="dcterms:W3CDTF">2018-10-12T10:51:18Z</dcterms:created>
  <dcterms:modified xsi:type="dcterms:W3CDTF">2024-11-26T09:43:03Z</dcterms:modified>
</cp:coreProperties>
</file>